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" i="1"/>
  <c r="H24"/>
  <c r="H23"/>
  <c r="H22"/>
  <c r="H21"/>
  <c r="I12"/>
  <c r="I6"/>
  <c r="I18"/>
  <c r="H19"/>
  <c r="H18"/>
  <c r="H17"/>
  <c r="H16"/>
  <c r="H15"/>
  <c r="H7"/>
  <c r="H6"/>
  <c r="H5"/>
  <c r="H4"/>
  <c r="H3"/>
</calcChain>
</file>

<file path=xl/sharedStrings.xml><?xml version="1.0" encoding="utf-8"?>
<sst xmlns="http://schemas.openxmlformats.org/spreadsheetml/2006/main" count="77" uniqueCount="49">
  <si>
    <t>类别</t>
    <phoneticPr fontId="1" type="noConversion"/>
  </si>
  <si>
    <t>收费项目</t>
    <phoneticPr fontId="1" type="noConversion"/>
  </si>
  <si>
    <t>计费基数</t>
    <phoneticPr fontId="1" type="noConversion"/>
  </si>
  <si>
    <t>计费级距</t>
    <phoneticPr fontId="1" type="noConversion"/>
  </si>
  <si>
    <t>费率</t>
    <phoneticPr fontId="1" type="noConversion"/>
  </si>
  <si>
    <t>备注</t>
    <phoneticPr fontId="1" type="noConversion"/>
  </si>
  <si>
    <t>涉
税
鉴
证
类</t>
    <phoneticPr fontId="1" type="noConversion"/>
  </si>
  <si>
    <t>企业所得税汇算清缴纳税申报鉴证</t>
    <phoneticPr fontId="1" type="noConversion"/>
  </si>
  <si>
    <t>1.8‰</t>
    <phoneticPr fontId="1" type="noConversion"/>
  </si>
  <si>
    <t>0.8‰</t>
    <phoneticPr fontId="1" type="noConversion"/>
  </si>
  <si>
    <t>0.6‰</t>
    <phoneticPr fontId="1" type="noConversion"/>
  </si>
  <si>
    <t>0.3‰</t>
    <phoneticPr fontId="1" type="noConversion"/>
  </si>
  <si>
    <t>0.2‰</t>
    <phoneticPr fontId="1" type="noConversion"/>
  </si>
  <si>
    <t>0.1‰</t>
    <phoneticPr fontId="1" type="noConversion"/>
  </si>
  <si>
    <t>2‰</t>
    <phoneticPr fontId="1" type="noConversion"/>
  </si>
  <si>
    <t>0.4‰</t>
    <phoneticPr fontId="1" type="noConversion"/>
  </si>
  <si>
    <t>1.3‰</t>
    <phoneticPr fontId="1" type="noConversion"/>
  </si>
  <si>
    <t>0.5‰</t>
    <phoneticPr fontId="1" type="noConversion"/>
  </si>
  <si>
    <t>5亿以上</t>
    <phoneticPr fontId="1" type="noConversion"/>
  </si>
  <si>
    <t>3000万以下（含3000万）</t>
    <phoneticPr fontId="1" type="noConversion"/>
  </si>
  <si>
    <t>1亿以上</t>
    <phoneticPr fontId="1" type="noConversion"/>
  </si>
  <si>
    <t>5000万-1亿（含1亿）</t>
    <phoneticPr fontId="1" type="noConversion"/>
  </si>
  <si>
    <t>5000万以上</t>
    <phoneticPr fontId="1" type="noConversion"/>
  </si>
  <si>
    <t>100万以下（含100万）</t>
    <phoneticPr fontId="1" type="noConversion"/>
  </si>
  <si>
    <t>100-500万（含500万）</t>
    <phoneticPr fontId="1" type="noConversion"/>
  </si>
  <si>
    <t>500-1000万（含1000万）</t>
    <phoneticPr fontId="1" type="noConversion"/>
  </si>
  <si>
    <t>1000-5000万（含5000万）</t>
    <phoneticPr fontId="1" type="noConversion"/>
  </si>
  <si>
    <t>3000-5000万（含5000万）</t>
    <phoneticPr fontId="1" type="noConversion"/>
  </si>
  <si>
    <t>1-5亿（含5亿）</t>
    <phoneticPr fontId="1" type="noConversion"/>
  </si>
  <si>
    <t>1000-2000万（含2000万）</t>
    <phoneticPr fontId="1" type="noConversion"/>
  </si>
  <si>
    <t>2000-5000万（含5000万）</t>
    <phoneticPr fontId="1" type="noConversion"/>
  </si>
  <si>
    <t>财产损失所得税前扣除鉴证</t>
    <phoneticPr fontId="1" type="noConversion"/>
  </si>
  <si>
    <t>土地增值税清算鉴证</t>
    <phoneticPr fontId="1" type="noConversion"/>
  </si>
  <si>
    <t>5000万-1亿（含1亿）</t>
    <phoneticPr fontId="1" type="noConversion"/>
  </si>
  <si>
    <t xml:space="preserve">按企业当年销售收入或资产总额计费
</t>
    <phoneticPr fontId="1" type="noConversion"/>
  </si>
  <si>
    <t>按资产损失鉴证金额计费</t>
    <phoneticPr fontId="1" type="noConversion"/>
  </si>
  <si>
    <t>按项目收入计费</t>
    <phoneticPr fontId="1" type="noConversion"/>
  </si>
  <si>
    <t>有收入的按收入，没有收入的按资产总额计算。收费金额低于1000元的，按1000元收费。</t>
    <phoneticPr fontId="1" type="noConversion"/>
  </si>
  <si>
    <t>收费金额低于1000元的，按1000元收费。</t>
    <phoneticPr fontId="1" type="noConversion"/>
  </si>
  <si>
    <t>收费金额低于5000元的，按5000元收费。</t>
    <phoneticPr fontId="1" type="noConversion"/>
  </si>
  <si>
    <t>甘肃省税务师事务所服务收费项目和标准（政府指导价）</t>
    <phoneticPr fontId="1" type="noConversion"/>
  </si>
  <si>
    <t>企业所得税税前弥补亏损鉴证</t>
    <phoneticPr fontId="1" type="noConversion"/>
  </si>
  <si>
    <t>注：1.企业所得税税前弥补亏损鉴证收费，按每一个亏损年度单独收费。</t>
    <phoneticPr fontId="1" type="noConversion"/>
  </si>
  <si>
    <t>级次收费</t>
    <phoneticPr fontId="1" type="noConversion"/>
  </si>
  <si>
    <t>1.8‰</t>
    <phoneticPr fontId="1" type="noConversion"/>
  </si>
  <si>
    <t>收费计算</t>
    <phoneticPr fontId="1" type="noConversion"/>
  </si>
  <si>
    <t>计费基数</t>
    <phoneticPr fontId="1" type="noConversion"/>
  </si>
  <si>
    <t>收费金额</t>
    <phoneticPr fontId="1" type="noConversion"/>
  </si>
  <si>
    <t xml:space="preserve">    2.土地增值税鉴证计费，收入大于扣除项目金额时按项目收入计费，反之，按扣除项目计费。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</si>
</sst>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L12" sqref="L12"/>
    </sheetView>
  </sheetViews>
  <sheetFormatPr defaultRowHeight="13.5"/>
  <cols>
    <col min="1" max="1" width="7.125" style="1" customWidth="1"/>
    <col min="2" max="2" width="5.875" style="1" customWidth="1"/>
    <col min="3" max="3" width="18" style="1" customWidth="1"/>
    <col min="4" max="4" width="13.5" style="1" customWidth="1"/>
    <col min="5" max="5" width="27.375" style="1" customWidth="1"/>
    <col min="6" max="6" width="9" style="1"/>
    <col min="7" max="7" width="24.125" style="2" customWidth="1"/>
    <col min="8" max="8" width="10" style="1" hidden="1" customWidth="1"/>
    <col min="9" max="9" width="14.75" style="1" customWidth="1"/>
    <col min="10" max="16384" width="9" style="1"/>
  </cols>
  <sheetData>
    <row r="1" spans="1:9" ht="27.75" customHeight="1">
      <c r="A1" s="9" t="s">
        <v>40</v>
      </c>
      <c r="B1" s="9"/>
      <c r="C1" s="9"/>
      <c r="D1" s="9"/>
      <c r="E1" s="9"/>
      <c r="F1" s="9"/>
      <c r="G1" s="9"/>
      <c r="H1" s="9"/>
      <c r="I1" s="9"/>
    </row>
    <row r="2" spans="1:9">
      <c r="A2" s="3" t="s">
        <v>0</v>
      </c>
      <c r="B2" s="13" t="s">
        <v>1</v>
      </c>
      <c r="C2" s="13"/>
      <c r="D2" s="3" t="s">
        <v>2</v>
      </c>
      <c r="E2" s="3" t="s">
        <v>3</v>
      </c>
      <c r="F2" s="3" t="s">
        <v>4</v>
      </c>
      <c r="G2" s="5" t="s">
        <v>5</v>
      </c>
      <c r="H2" s="4" t="s">
        <v>43</v>
      </c>
      <c r="I2" s="4" t="s">
        <v>45</v>
      </c>
    </row>
    <row r="3" spans="1:9">
      <c r="A3" s="12" t="s">
        <v>6</v>
      </c>
      <c r="B3" s="13">
        <v>1</v>
      </c>
      <c r="C3" s="14" t="s">
        <v>7</v>
      </c>
      <c r="D3" s="14" t="s">
        <v>34</v>
      </c>
      <c r="E3" s="3" t="s">
        <v>23</v>
      </c>
      <c r="F3" s="4" t="s">
        <v>44</v>
      </c>
      <c r="G3" s="14" t="s">
        <v>37</v>
      </c>
      <c r="H3" s="4">
        <f>1000000*0.0018</f>
        <v>1800</v>
      </c>
      <c r="I3" s="4" t="s">
        <v>46</v>
      </c>
    </row>
    <row r="4" spans="1:9">
      <c r="A4" s="13"/>
      <c r="B4" s="13"/>
      <c r="C4" s="15"/>
      <c r="D4" s="15"/>
      <c r="E4" s="3" t="s">
        <v>24</v>
      </c>
      <c r="F4" s="3" t="s">
        <v>9</v>
      </c>
      <c r="G4" s="14"/>
      <c r="H4" s="4">
        <f>4000000*0.0008</f>
        <v>3200</v>
      </c>
      <c r="I4" s="8"/>
    </row>
    <row r="5" spans="1:9">
      <c r="A5" s="13"/>
      <c r="B5" s="13"/>
      <c r="C5" s="15"/>
      <c r="D5" s="15"/>
      <c r="E5" s="3" t="s">
        <v>25</v>
      </c>
      <c r="F5" s="3" t="s">
        <v>10</v>
      </c>
      <c r="G5" s="14"/>
      <c r="H5" s="4">
        <f>5000000*0.0006</f>
        <v>2999.9999999999995</v>
      </c>
      <c r="I5" s="6" t="s">
        <v>47</v>
      </c>
    </row>
    <row r="6" spans="1:9">
      <c r="A6" s="13"/>
      <c r="B6" s="13"/>
      <c r="C6" s="15"/>
      <c r="D6" s="15"/>
      <c r="E6" s="3" t="s">
        <v>26</v>
      </c>
      <c r="F6" s="3" t="s">
        <v>11</v>
      </c>
      <c r="G6" s="14"/>
      <c r="H6" s="4">
        <f>40000000*0.0003</f>
        <v>11999.999999999998</v>
      </c>
      <c r="I6" s="7">
        <f>IF(I4&gt;100000000,H3+H4+H5+H6+H7+(I4-100000000)*0.0001,IF(I4&gt;50000000,H3+H4+H5+H6+(I4-50000000)*0.0002,IF(I4&gt;10000000,H3+H4+H5+(I4-10000000)*0.0003,IF(I4&gt;5000000,H3+H4+(I4-5000000)*0.0006,IF(I4&gt;1000000,H3+(I4-1000000)*0.0008,IF(I4&gt;555555.6,I4*0.0018,1000))))))</f>
        <v>1000</v>
      </c>
    </row>
    <row r="7" spans="1:9">
      <c r="A7" s="13"/>
      <c r="B7" s="13"/>
      <c r="C7" s="15"/>
      <c r="D7" s="15"/>
      <c r="E7" s="3" t="s">
        <v>21</v>
      </c>
      <c r="F7" s="3" t="s">
        <v>12</v>
      </c>
      <c r="G7" s="14"/>
      <c r="H7" s="4">
        <f>50000000*0.0002</f>
        <v>10000</v>
      </c>
      <c r="I7" s="4"/>
    </row>
    <row r="8" spans="1:9">
      <c r="A8" s="13"/>
      <c r="B8" s="13"/>
      <c r="C8" s="15"/>
      <c r="D8" s="15"/>
      <c r="E8" s="3" t="s">
        <v>20</v>
      </c>
      <c r="F8" s="3" t="s">
        <v>13</v>
      </c>
      <c r="G8" s="14"/>
      <c r="H8" s="4"/>
      <c r="I8" s="4"/>
    </row>
    <row r="9" spans="1:9">
      <c r="A9" s="13"/>
      <c r="B9" s="13">
        <v>2</v>
      </c>
      <c r="C9" s="14" t="s">
        <v>31</v>
      </c>
      <c r="D9" s="14" t="s">
        <v>35</v>
      </c>
      <c r="E9" s="3" t="s">
        <v>23</v>
      </c>
      <c r="F9" s="3" t="s">
        <v>14</v>
      </c>
      <c r="G9" s="14"/>
      <c r="H9" s="4">
        <v>2000</v>
      </c>
      <c r="I9" s="4" t="s">
        <v>46</v>
      </c>
    </row>
    <row r="10" spans="1:9">
      <c r="A10" s="13"/>
      <c r="B10" s="13"/>
      <c r="C10" s="15"/>
      <c r="D10" s="15"/>
      <c r="E10" s="3" t="s">
        <v>24</v>
      </c>
      <c r="F10" s="3" t="s">
        <v>9</v>
      </c>
      <c r="G10" s="14"/>
      <c r="H10" s="4">
        <v>3200</v>
      </c>
      <c r="I10" s="8"/>
    </row>
    <row r="11" spans="1:9">
      <c r="A11" s="13"/>
      <c r="B11" s="13"/>
      <c r="C11" s="15"/>
      <c r="D11" s="15"/>
      <c r="E11" s="3" t="s">
        <v>25</v>
      </c>
      <c r="F11" s="3" t="s">
        <v>10</v>
      </c>
      <c r="G11" s="14"/>
      <c r="H11" s="4">
        <v>3000</v>
      </c>
      <c r="I11" s="6" t="s">
        <v>47</v>
      </c>
    </row>
    <row r="12" spans="1:9">
      <c r="A12" s="13"/>
      <c r="B12" s="13"/>
      <c r="C12" s="15"/>
      <c r="D12" s="15"/>
      <c r="E12" s="3" t="s">
        <v>29</v>
      </c>
      <c r="F12" s="3" t="s">
        <v>15</v>
      </c>
      <c r="G12" s="14"/>
      <c r="H12" s="4">
        <v>4000</v>
      </c>
      <c r="I12" s="7">
        <f>IF(I10&gt;50000000,H9+H10+H11+H12+H13+(I10-50000000)*0.0002,IF(I10&gt;20000000,H9+H10+H11+H12+(I10-20000000)*0.0003,IF(I10&gt;10000000,H9+H10+H11+(I10-10000000)*0.0004,IF(I10&gt;5000000,H9+H10+(I10-5000000)*0.0006,IF(I10&gt;1000000,H9+(I10-1000000)*0.0008,I10*0.002)))))</f>
        <v>0</v>
      </c>
    </row>
    <row r="13" spans="1:9">
      <c r="A13" s="13"/>
      <c r="B13" s="13"/>
      <c r="C13" s="15"/>
      <c r="D13" s="15"/>
      <c r="E13" s="3" t="s">
        <v>30</v>
      </c>
      <c r="F13" s="3" t="s">
        <v>11</v>
      </c>
      <c r="G13" s="14"/>
      <c r="H13" s="4">
        <v>9000</v>
      </c>
      <c r="I13" s="4"/>
    </row>
    <row r="14" spans="1:9">
      <c r="A14" s="13"/>
      <c r="B14" s="13"/>
      <c r="C14" s="15"/>
      <c r="D14" s="15"/>
      <c r="E14" s="3" t="s">
        <v>22</v>
      </c>
      <c r="F14" s="3" t="s">
        <v>12</v>
      </c>
      <c r="G14" s="14"/>
      <c r="H14" s="4"/>
      <c r="I14" s="4"/>
    </row>
    <row r="15" spans="1:9" ht="13.5" customHeight="1">
      <c r="A15" s="13"/>
      <c r="B15" s="13">
        <v>3</v>
      </c>
      <c r="C15" s="14" t="s">
        <v>41</v>
      </c>
      <c r="D15" s="14" t="s">
        <v>34</v>
      </c>
      <c r="E15" s="3" t="s">
        <v>23</v>
      </c>
      <c r="F15" s="3" t="s">
        <v>8</v>
      </c>
      <c r="G15" s="14" t="s">
        <v>38</v>
      </c>
      <c r="H15" s="4">
        <f>1000000*0.0018</f>
        <v>1800</v>
      </c>
      <c r="I15" s="4" t="s">
        <v>46</v>
      </c>
    </row>
    <row r="16" spans="1:9">
      <c r="A16" s="13"/>
      <c r="B16" s="13"/>
      <c r="C16" s="15"/>
      <c r="D16" s="14"/>
      <c r="E16" s="3" t="s">
        <v>24</v>
      </c>
      <c r="F16" s="3" t="s">
        <v>9</v>
      </c>
      <c r="G16" s="14"/>
      <c r="H16" s="4">
        <f>4000000*0.0008</f>
        <v>3200</v>
      </c>
      <c r="I16" s="8"/>
    </row>
    <row r="17" spans="1:9">
      <c r="A17" s="13"/>
      <c r="B17" s="13"/>
      <c r="C17" s="15"/>
      <c r="D17" s="14"/>
      <c r="E17" s="3" t="s">
        <v>25</v>
      </c>
      <c r="F17" s="3" t="s">
        <v>10</v>
      </c>
      <c r="G17" s="14"/>
      <c r="H17" s="4">
        <f>5000000*0.0006</f>
        <v>2999.9999999999995</v>
      </c>
      <c r="I17" s="6" t="s">
        <v>47</v>
      </c>
    </row>
    <row r="18" spans="1:9">
      <c r="A18" s="13"/>
      <c r="B18" s="13"/>
      <c r="C18" s="15"/>
      <c r="D18" s="14"/>
      <c r="E18" s="3" t="s">
        <v>26</v>
      </c>
      <c r="F18" s="3" t="s">
        <v>11</v>
      </c>
      <c r="G18" s="14"/>
      <c r="H18" s="4">
        <f>40000000*0.0003</f>
        <v>11999.999999999998</v>
      </c>
      <c r="I18" s="7">
        <f>IF(I16&gt;100000000,H15+H16+H17+H18+H19+(I16-100000000)*0.0001,IF(I16&gt;50000000,H15+H16+H17+H18+(I16-50000000)*0.0002,IF(I16&gt;10000000,H15+H16+H17+(I16-10000000)*0.0003,IF(I16&gt;5000000,H15+H16+(I16-5000000)*0.0006,IF(I16&gt;1000000,H15+(I16-1000000)*0.0008,IF(I16&gt;555555.6,I16*0.0018,1000))))))</f>
        <v>1000</v>
      </c>
    </row>
    <row r="19" spans="1:9">
      <c r="A19" s="13"/>
      <c r="B19" s="13"/>
      <c r="C19" s="15"/>
      <c r="D19" s="14"/>
      <c r="E19" s="3" t="s">
        <v>21</v>
      </c>
      <c r="F19" s="3" t="s">
        <v>12</v>
      </c>
      <c r="G19" s="14"/>
      <c r="H19" s="4">
        <f>50000000*0.0002</f>
        <v>10000</v>
      </c>
      <c r="I19" s="4"/>
    </row>
    <row r="20" spans="1:9">
      <c r="A20" s="13"/>
      <c r="B20" s="13"/>
      <c r="C20" s="15"/>
      <c r="D20" s="14"/>
      <c r="E20" s="3" t="s">
        <v>20</v>
      </c>
      <c r="F20" s="3" t="s">
        <v>13</v>
      </c>
      <c r="G20" s="14"/>
      <c r="H20" s="4"/>
      <c r="I20" s="4"/>
    </row>
    <row r="21" spans="1:9">
      <c r="A21" s="13"/>
      <c r="B21" s="13">
        <v>4</v>
      </c>
      <c r="C21" s="14" t="s">
        <v>32</v>
      </c>
      <c r="D21" s="14" t="s">
        <v>36</v>
      </c>
      <c r="E21" s="3" t="s">
        <v>19</v>
      </c>
      <c r="F21" s="3" t="s">
        <v>16</v>
      </c>
      <c r="G21" s="14" t="s">
        <v>39</v>
      </c>
      <c r="H21" s="4">
        <f>30000000*0.0013</f>
        <v>39000</v>
      </c>
      <c r="I21" s="6" t="s">
        <v>2</v>
      </c>
    </row>
    <row r="22" spans="1:9">
      <c r="A22" s="13"/>
      <c r="B22" s="13"/>
      <c r="C22" s="15"/>
      <c r="D22" s="15"/>
      <c r="E22" s="3" t="s">
        <v>27</v>
      </c>
      <c r="F22" s="3" t="s">
        <v>9</v>
      </c>
      <c r="G22" s="14"/>
      <c r="H22" s="4">
        <f>20000000*0.0008</f>
        <v>16000</v>
      </c>
      <c r="I22" s="8"/>
    </row>
    <row r="23" spans="1:9">
      <c r="A23" s="13"/>
      <c r="B23" s="13"/>
      <c r="C23" s="15"/>
      <c r="D23" s="15"/>
      <c r="E23" s="3" t="s">
        <v>33</v>
      </c>
      <c r="F23" s="3" t="s">
        <v>17</v>
      </c>
      <c r="G23" s="14"/>
      <c r="H23" s="4">
        <f>50000000*0.0005</f>
        <v>25000</v>
      </c>
      <c r="I23" s="6" t="s">
        <v>47</v>
      </c>
    </row>
    <row r="24" spans="1:9">
      <c r="A24" s="13"/>
      <c r="B24" s="13"/>
      <c r="C24" s="15"/>
      <c r="D24" s="15"/>
      <c r="E24" s="3" t="s">
        <v>28</v>
      </c>
      <c r="F24" s="3" t="s">
        <v>11</v>
      </c>
      <c r="G24" s="14"/>
      <c r="H24" s="4">
        <f>400000000*0.0003</f>
        <v>119999.99999999999</v>
      </c>
      <c r="I24" s="7">
        <f>IF(I22&gt;500000000,H21+H22+H23+H24+(I22-500000000)*0.0001,IF(I22&gt;100000000,H21+H22+H23+(I22-100000000)*0.0003,IF(I22&gt;50000000,H21+H22+(I22-50000000)*0.0005,IF(I22&gt;30000000,H21+(I22-30000000)*0.0008,IF(I22&gt;3846153.8,I22*0.0013,5000)))))</f>
        <v>5000</v>
      </c>
    </row>
    <row r="25" spans="1:9">
      <c r="A25" s="13"/>
      <c r="B25" s="13"/>
      <c r="C25" s="15"/>
      <c r="D25" s="15"/>
      <c r="E25" s="3" t="s">
        <v>18</v>
      </c>
      <c r="F25" s="3" t="s">
        <v>13</v>
      </c>
      <c r="G25" s="14"/>
      <c r="H25" s="4"/>
      <c r="I25" s="4"/>
    </row>
    <row r="26" spans="1:9">
      <c r="A26" s="10" t="s">
        <v>42</v>
      </c>
      <c r="B26" s="10"/>
      <c r="C26" s="10"/>
      <c r="D26" s="10"/>
      <c r="E26" s="10"/>
      <c r="F26" s="10"/>
      <c r="G26" s="10"/>
    </row>
    <row r="27" spans="1:9">
      <c r="A27" s="11" t="s">
        <v>48</v>
      </c>
      <c r="B27" s="11"/>
      <c r="C27" s="11"/>
      <c r="D27" s="11"/>
      <c r="E27" s="11"/>
      <c r="F27" s="11"/>
      <c r="G27" s="11"/>
    </row>
  </sheetData>
  <mergeCells count="21">
    <mergeCell ref="B21:B25"/>
    <mergeCell ref="B2:C2"/>
    <mergeCell ref="D3:D8"/>
    <mergeCell ref="D9:D14"/>
    <mergeCell ref="D15:D20"/>
    <mergeCell ref="A1:I1"/>
    <mergeCell ref="A26:G26"/>
    <mergeCell ref="A27:G27"/>
    <mergeCell ref="A3:A25"/>
    <mergeCell ref="G3:G8"/>
    <mergeCell ref="G9:G14"/>
    <mergeCell ref="G15:G20"/>
    <mergeCell ref="G21:G25"/>
    <mergeCell ref="D21:D25"/>
    <mergeCell ref="C3:C8"/>
    <mergeCell ref="C9:C14"/>
    <mergeCell ref="C15:C20"/>
    <mergeCell ref="C21:C25"/>
    <mergeCell ref="B3:B8"/>
    <mergeCell ref="B9:B14"/>
    <mergeCell ref="B15:B20"/>
  </mergeCells>
  <phoneticPr fontId="1" type="noConversion"/>
  <pageMargins left="1.04" right="0.70866141732283472" top="0.79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2018-03-17T02:13:44Z</dcterms:modified>
</cp:coreProperties>
</file>